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<sst xmlns="http://schemas.openxmlformats.org/spreadsheetml/2006/main" count="64" uniqueCount="61">
  <si>
    <t>学号</t>
  </si>
  <si>
    <t>绩点</t>
  </si>
  <si>
    <t>总加分</t>
  </si>
  <si>
    <t>总绩点
（原始为4位）</t>
  </si>
  <si>
    <t>权重1
（取5位）</t>
  </si>
  <si>
    <t>笔试成绩</t>
  </si>
  <si>
    <t>面试成绩</t>
  </si>
  <si>
    <t>考试平均成绩</t>
  </si>
  <si>
    <t>折合绩点
（取8位）</t>
  </si>
  <si>
    <t>权重2
（取9位）</t>
  </si>
  <si>
    <t>总成绩
（取9位）</t>
  </si>
  <si>
    <t>合成百分制总成绩</t>
  </si>
  <si>
    <t>2200015107</t>
  </si>
  <si>
    <t>3.856</t>
  </si>
  <si>
    <t>2200015135</t>
  </si>
  <si>
    <t>3.834</t>
  </si>
  <si>
    <t>2200015166</t>
  </si>
  <si>
    <t>3.820</t>
  </si>
  <si>
    <t>2200015140</t>
  </si>
  <si>
    <t>3.801</t>
  </si>
  <si>
    <t>2200015128</t>
  </si>
  <si>
    <t>3.792</t>
  </si>
  <si>
    <t>2200015167</t>
  </si>
  <si>
    <t>3.759</t>
  </si>
  <si>
    <t>2200015150</t>
  </si>
  <si>
    <t>3.830</t>
  </si>
  <si>
    <t>2200015171</t>
  </si>
  <si>
    <t>3.808</t>
  </si>
  <si>
    <t>2200015125</t>
  </si>
  <si>
    <t>3.743</t>
  </si>
  <si>
    <t>2200015159</t>
  </si>
  <si>
    <t>3.771</t>
  </si>
  <si>
    <t>2200017413</t>
  </si>
  <si>
    <t>3.722</t>
  </si>
  <si>
    <t>2200015146</t>
  </si>
  <si>
    <t>3.751</t>
  </si>
  <si>
    <t>2200015162</t>
  </si>
  <si>
    <t>3.752</t>
  </si>
  <si>
    <t>2200015104</t>
  </si>
  <si>
    <t>3.694</t>
  </si>
  <si>
    <t>2200015129</t>
  </si>
  <si>
    <t>2200015152</t>
  </si>
  <si>
    <t>3.749</t>
  </si>
  <si>
    <t>2200015176</t>
  </si>
  <si>
    <t>3.708</t>
  </si>
  <si>
    <t>2200015157</t>
  </si>
  <si>
    <t>3.591</t>
  </si>
  <si>
    <t>2200015102</t>
  </si>
  <si>
    <t>3.701</t>
  </si>
  <si>
    <t>2200016643</t>
  </si>
  <si>
    <t>3.607</t>
  </si>
  <si>
    <t>2100015130</t>
  </si>
  <si>
    <t>3.581</t>
  </si>
  <si>
    <t>院外排队名单（普通项目）</t>
  </si>
  <si>
    <t>推免申请ID</t>
  </si>
  <si>
    <t>平均分</t>
  </si>
  <si>
    <t>SQ202525054</t>
  </si>
  <si>
    <t>SQ202511436</t>
  </si>
  <si>
    <t>SQ202517551</t>
  </si>
  <si>
    <t>SQ202526155</t>
  </si>
  <si>
    <t>SQ202510853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</si>
</sst>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000000_ "/>
    <numFmt numFmtId="178" formatCode="0.000000000_ "/>
    <numFmt numFmtId="179" formatCode="0.00_);[Red]\(0.00\)"/>
  </numFmts>
  <fonts count="27">
    <font>
      <sz val="12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b/>
      <sz val="10"/>
      <name val="SimSun"/>
      <charset val="134"/>
    </font>
    <font>
      <sz val="10"/>
      <name val="宋体"/>
      <family val="1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176" fontId="1" fillId="0" borderId="1" xfId="0" applyNumberFormat="1" applyFont="1" applyFill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Border="1" applyAlignment="1">
      <alignment horizontal="center" vertical="center" wrapText="1"/>
    </xf>
    <xf numFmtId="179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9" fontId="1" fillId="0" borderId="3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/>
    </xf>
    <xf numFmtId="178" fontId="2" fillId="0" borderId="1" xfId="0" applyNumberFormat="1" applyFont="1" applyBorder="1" applyAlignment="1">
      <alignment horizontal="center"/>
    </xf>
    <xf numFmtId="179" fontId="2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4"/>
  <sheetViews>
    <sheetView tabSelected="1" zoomScale="130" zoomScaleNormal="130" zoomScaleSheetLayoutView="60" workbookViewId="0">
      <selection activeCell="J29" sqref="J29"/>
    </sheetView>
  </sheetViews>
  <sheetFormatPr defaultColWidth="12.2833333333333" defaultRowHeight="12"/>
  <cols>
    <col min="1" max="1" width="15.3833333333333" style="4" customWidth="1"/>
    <col min="2" max="5" width="12.2833333333333" style="4" customWidth="1"/>
    <col min="6" max="6" width="12.2833333333333" style="5" customWidth="1"/>
    <col min="7" max="11" width="12.2833333333333" style="4"/>
    <col min="12" max="12" width="14.2083333333333" style="4" customWidth="1"/>
    <col min="13" max="13" width="7.88333333333333" style="4" customWidth="1"/>
    <col min="14" max="16384" width="12.2833333333333" style="4"/>
  </cols>
  <sheetData>
    <row r="2" s="1" customFormat="1" ht="14.25" customHeight="1" spans="1:12">
      <c r="A2" s="6" t="s">
        <v>0</v>
      </c>
      <c r="B2" s="7" t="s">
        <v>1</v>
      </c>
      <c r="C2" s="8" t="s">
        <v>2</v>
      </c>
      <c r="D2" s="9" t="s">
        <v>3</v>
      </c>
      <c r="E2" s="10" t="s">
        <v>4</v>
      </c>
      <c r="F2" s="11" t="s">
        <v>5</v>
      </c>
      <c r="G2" s="12" t="s">
        <v>6</v>
      </c>
      <c r="H2" s="12" t="s">
        <v>7</v>
      </c>
      <c r="I2" s="39" t="s">
        <v>8</v>
      </c>
      <c r="J2" s="40" t="s">
        <v>9</v>
      </c>
      <c r="K2" s="41" t="s">
        <v>10</v>
      </c>
      <c r="L2" s="42" t="s">
        <v>11</v>
      </c>
    </row>
    <row r="3" s="2" customFormat="1" spans="1:12">
      <c r="A3" s="6"/>
      <c r="B3" s="13"/>
      <c r="C3" s="8"/>
      <c r="D3" s="14"/>
      <c r="E3" s="15"/>
      <c r="F3" s="16"/>
      <c r="G3" s="17"/>
      <c r="H3" s="17"/>
      <c r="I3" s="43"/>
      <c r="J3" s="44"/>
      <c r="K3" s="45"/>
      <c r="L3" s="46"/>
    </row>
    <row r="4" spans="1:12">
      <c r="A4" s="18" t="s">
        <v>12</v>
      </c>
      <c r="B4" s="19" t="s">
        <v>13</v>
      </c>
      <c r="C4" s="20">
        <v>0.0424</v>
      </c>
      <c r="D4" s="21">
        <f>B4+C4</f>
        <v>3.8984</v>
      </c>
      <c r="E4" s="22">
        <f>D4*90%</f>
        <v>3.50856</v>
      </c>
      <c r="F4" s="23">
        <v>73</v>
      </c>
      <c r="G4" s="24">
        <v>85.8</v>
      </c>
      <c r="H4" s="24">
        <f>AVERAGE(F4:G4)</f>
        <v>79.4</v>
      </c>
      <c r="I4" s="47">
        <f>4-3*(100-H4)*(100-H4)/1600</f>
        <v>3.204325</v>
      </c>
      <c r="J4" s="48">
        <f>I4*10%</f>
        <v>0.3204325</v>
      </c>
      <c r="K4" s="48">
        <f>E4+J4</f>
        <v>3.8289925</v>
      </c>
      <c r="L4" s="49">
        <f>100-SQRT((4-K4)*1600/3)</f>
        <v>90.4499214662915</v>
      </c>
    </row>
    <row r="5" spans="1:12">
      <c r="A5" s="18" t="s">
        <v>14</v>
      </c>
      <c r="B5" s="19" t="s">
        <v>15</v>
      </c>
      <c r="C5" s="20">
        <v>0.0164</v>
      </c>
      <c r="D5" s="21">
        <f>B5+C5</f>
        <v>3.8504</v>
      </c>
      <c r="E5" s="22">
        <f>D5*90%</f>
        <v>3.46536</v>
      </c>
      <c r="F5" s="23">
        <v>78</v>
      </c>
      <c r="G5" s="24">
        <v>94</v>
      </c>
      <c r="H5" s="24">
        <f>AVERAGE(F5:G5)</f>
        <v>86</v>
      </c>
      <c r="I5" s="47">
        <f>4-3*(100-H5)*(100-H5)/1600</f>
        <v>3.6325</v>
      </c>
      <c r="J5" s="48">
        <f>I5*10%</f>
        <v>0.36325</v>
      </c>
      <c r="K5" s="48">
        <f>E5+J5</f>
        <v>3.82861</v>
      </c>
      <c r="L5" s="49">
        <f>100-SQRT((4-K5)*1600/3)</f>
        <v>90.4392468915885</v>
      </c>
    </row>
    <row r="6" spans="1:12">
      <c r="A6" s="18" t="s">
        <v>16</v>
      </c>
      <c r="B6" s="19" t="s">
        <v>17</v>
      </c>
      <c r="C6" s="20">
        <v>0.023</v>
      </c>
      <c r="D6" s="21">
        <f>B6+C6</f>
        <v>3.843</v>
      </c>
      <c r="E6" s="22">
        <f>D6*90%</f>
        <v>3.4587</v>
      </c>
      <c r="F6" s="23">
        <v>84</v>
      </c>
      <c r="G6" s="24">
        <v>81.4</v>
      </c>
      <c r="H6" s="24">
        <f>AVERAGE(F6:G6)</f>
        <v>82.7</v>
      </c>
      <c r="I6" s="47">
        <f>4-3*(100-H6)*(100-H6)/1600</f>
        <v>3.43883125</v>
      </c>
      <c r="J6" s="48">
        <f>I6*10%</f>
        <v>0.343883125</v>
      </c>
      <c r="K6" s="48">
        <f>E6+J6</f>
        <v>3.802583125</v>
      </c>
      <c r="L6" s="49">
        <f>100-SQRT((4-K6)*1600/3)</f>
        <v>89.7389571680067</v>
      </c>
    </row>
    <row r="7" spans="1:12">
      <c r="A7" s="18" t="s">
        <v>18</v>
      </c>
      <c r="B7" s="19" t="s">
        <v>19</v>
      </c>
      <c r="C7" s="20">
        <v>0.0364</v>
      </c>
      <c r="D7" s="21">
        <f>B7+C7</f>
        <v>3.8374</v>
      </c>
      <c r="E7" s="22">
        <f>D7*90%</f>
        <v>3.45366</v>
      </c>
      <c r="F7" s="23">
        <v>71</v>
      </c>
      <c r="G7" s="24">
        <v>90</v>
      </c>
      <c r="H7" s="24">
        <f>AVERAGE(F7:G7)</f>
        <v>80.5</v>
      </c>
      <c r="I7" s="47">
        <f>4-3*(100-H7)*(100-H7)/1600</f>
        <v>3.28703125</v>
      </c>
      <c r="J7" s="48">
        <f>I7*10%</f>
        <v>0.328703125</v>
      </c>
      <c r="K7" s="48">
        <f>E7+J7</f>
        <v>3.782363125</v>
      </c>
      <c r="L7" s="49">
        <f>100-SQRT((4-K7)*1600/3)</f>
        <v>89.2262819788153</v>
      </c>
    </row>
    <row r="8" spans="1:12">
      <c r="A8" s="18" t="s">
        <v>20</v>
      </c>
      <c r="B8" s="19" t="s">
        <v>21</v>
      </c>
      <c r="C8" s="20">
        <v>0.012</v>
      </c>
      <c r="D8" s="21">
        <f>B8+C8</f>
        <v>3.804</v>
      </c>
      <c r="E8" s="22">
        <f>D8*90%</f>
        <v>3.4236</v>
      </c>
      <c r="F8" s="23">
        <v>79</v>
      </c>
      <c r="G8" s="24">
        <v>88.8</v>
      </c>
      <c r="H8" s="24">
        <f>AVERAGE(F8:G8)</f>
        <v>83.9</v>
      </c>
      <c r="I8" s="47">
        <f>4-3*(100-H8)*(100-H8)/1600</f>
        <v>3.51398125</v>
      </c>
      <c r="J8" s="48">
        <f>I8*10%</f>
        <v>0.351398125</v>
      </c>
      <c r="K8" s="48">
        <f>E8+J8</f>
        <v>3.774998125</v>
      </c>
      <c r="L8" s="49">
        <f>100-SQRT((4-K8)*1600/3)</f>
        <v>89.0455032064453</v>
      </c>
    </row>
    <row r="9" spans="1:12">
      <c r="A9" s="18" t="s">
        <v>22</v>
      </c>
      <c r="B9" s="19" t="s">
        <v>23</v>
      </c>
      <c r="C9" s="20">
        <v>0.0427</v>
      </c>
      <c r="D9" s="21">
        <f>B9+C9</f>
        <v>3.8017</v>
      </c>
      <c r="E9" s="22">
        <f>D9*90%</f>
        <v>3.42153</v>
      </c>
      <c r="F9" s="23">
        <v>81</v>
      </c>
      <c r="G9" s="24">
        <v>87.2</v>
      </c>
      <c r="H9" s="24">
        <f>AVERAGE(F9:G9)</f>
        <v>84.1</v>
      </c>
      <c r="I9" s="47">
        <f>4-3*(100-H9)*(100-H9)/1600</f>
        <v>3.52598125</v>
      </c>
      <c r="J9" s="48">
        <f>I9*10%</f>
        <v>0.352598125</v>
      </c>
      <c r="K9" s="48">
        <f>E9+J9</f>
        <v>3.774128125</v>
      </c>
      <c r="L9" s="49">
        <f>100-SQRT((4-K9)*1600/3)</f>
        <v>89.024345122044</v>
      </c>
    </row>
    <row r="10" spans="1:12">
      <c r="A10" s="18" t="s">
        <v>24</v>
      </c>
      <c r="B10" s="19" t="s">
        <v>25</v>
      </c>
      <c r="C10" s="20">
        <v>0.014</v>
      </c>
      <c r="D10" s="21">
        <f>B10+C10</f>
        <v>3.844</v>
      </c>
      <c r="E10" s="22">
        <f>D10*90%</f>
        <v>3.4596</v>
      </c>
      <c r="F10" s="23">
        <v>72</v>
      </c>
      <c r="G10" s="24">
        <v>84.2</v>
      </c>
      <c r="H10" s="24">
        <f>AVERAGE(F10:G10)</f>
        <v>78.1</v>
      </c>
      <c r="I10" s="47">
        <f>4-3*(100-H10)*(100-H10)/1600</f>
        <v>3.10073125</v>
      </c>
      <c r="J10" s="48">
        <f>I10*10%</f>
        <v>0.310073125</v>
      </c>
      <c r="K10" s="48">
        <f>E10+J10</f>
        <v>3.769673125</v>
      </c>
      <c r="L10" s="49">
        <f>100-SQRT((4-K10)*1600/3)</f>
        <v>88.9166340852609</v>
      </c>
    </row>
    <row r="11" spans="1:12">
      <c r="A11" s="18" t="s">
        <v>26</v>
      </c>
      <c r="B11" s="19" t="s">
        <v>27</v>
      </c>
      <c r="C11" s="20">
        <v>0.028</v>
      </c>
      <c r="D11" s="21">
        <f>B11+C11</f>
        <v>3.836</v>
      </c>
      <c r="E11" s="22">
        <f>D11*90%</f>
        <v>3.4524</v>
      </c>
      <c r="F11" s="23">
        <v>67</v>
      </c>
      <c r="G11" s="24">
        <v>90.4</v>
      </c>
      <c r="H11" s="24">
        <f>AVERAGE(F11:G11)</f>
        <v>78.7</v>
      </c>
      <c r="I11" s="47">
        <f>4-3*(100-H11)*(100-H11)/1600</f>
        <v>3.14933125</v>
      </c>
      <c r="J11" s="48">
        <f>I11*10%</f>
        <v>0.314933125</v>
      </c>
      <c r="K11" s="48">
        <f>E11+J11</f>
        <v>3.767333125</v>
      </c>
      <c r="L11" s="49">
        <f>100-SQRT((4-K11)*1600/3)</f>
        <v>88.8604757731759</v>
      </c>
    </row>
    <row r="12" spans="1:12">
      <c r="A12" s="18" t="s">
        <v>28</v>
      </c>
      <c r="B12" s="19" t="s">
        <v>29</v>
      </c>
      <c r="C12" s="20">
        <v>0.043</v>
      </c>
      <c r="D12" s="21">
        <f>B12+C12</f>
        <v>3.786</v>
      </c>
      <c r="E12" s="22">
        <f>D12*90%</f>
        <v>3.4074</v>
      </c>
      <c r="F12" s="23">
        <v>78</v>
      </c>
      <c r="G12" s="24">
        <v>85.8</v>
      </c>
      <c r="H12" s="24">
        <f>AVERAGE(F12:G12)</f>
        <v>81.9</v>
      </c>
      <c r="I12" s="47">
        <f>4-3*(100-H12)*(100-H12)/1600</f>
        <v>3.38573125</v>
      </c>
      <c r="J12" s="48">
        <f>I12*10%</f>
        <v>0.338573125</v>
      </c>
      <c r="K12" s="48">
        <f>E12+J12</f>
        <v>3.745973125</v>
      </c>
      <c r="L12" s="49">
        <f>100-SQRT((4-K12)*1600/3)</f>
        <v>88.3603694216698</v>
      </c>
    </row>
    <row r="13" spans="1:12">
      <c r="A13" s="18" t="s">
        <v>30</v>
      </c>
      <c r="B13" s="19" t="s">
        <v>31</v>
      </c>
      <c r="C13" s="20">
        <v>0.031</v>
      </c>
      <c r="D13" s="21">
        <f>B13+C13</f>
        <v>3.802</v>
      </c>
      <c r="E13" s="22">
        <f>D13*90%</f>
        <v>3.4218</v>
      </c>
      <c r="F13" s="23">
        <v>74</v>
      </c>
      <c r="G13" s="24">
        <v>85.6</v>
      </c>
      <c r="H13" s="24">
        <f>AVERAGE(F13:G13)</f>
        <v>79.8</v>
      </c>
      <c r="I13" s="47">
        <f>4-3*(100-H13)*(100-H13)/1600</f>
        <v>3.234925</v>
      </c>
      <c r="J13" s="48">
        <f>I13*10%</f>
        <v>0.3234925</v>
      </c>
      <c r="K13" s="48">
        <f>E13+J13</f>
        <v>3.7452925</v>
      </c>
      <c r="L13" s="49">
        <f>100-SQRT((4-K13)*1600/3)</f>
        <v>88.3447865742407</v>
      </c>
    </row>
    <row r="14" spans="1:12">
      <c r="A14" s="18" t="s">
        <v>32</v>
      </c>
      <c r="B14" s="25" t="s">
        <v>33</v>
      </c>
      <c r="C14" s="20">
        <v>0</v>
      </c>
      <c r="D14" s="21">
        <f>B14+C14</f>
        <v>3.722</v>
      </c>
      <c r="E14" s="22">
        <f>D14*90%</f>
        <v>3.3498</v>
      </c>
      <c r="F14" s="23">
        <v>87</v>
      </c>
      <c r="G14" s="24">
        <v>86.2</v>
      </c>
      <c r="H14" s="24">
        <f>AVERAGE(F14:G14)</f>
        <v>86.6</v>
      </c>
      <c r="I14" s="47">
        <f>4-3*(100-H14)*(100-H14)/1600</f>
        <v>3.663325</v>
      </c>
      <c r="J14" s="48">
        <f>I14*10%</f>
        <v>0.3663325</v>
      </c>
      <c r="K14" s="48">
        <f>E14+J14</f>
        <v>3.7161325</v>
      </c>
      <c r="L14" s="49">
        <f>100-SQRT((4-K14)*1600/3)</f>
        <v>87.695691811402</v>
      </c>
    </row>
    <row r="15" spans="1:12">
      <c r="A15" s="18" t="s">
        <v>34</v>
      </c>
      <c r="B15" s="19" t="s">
        <v>35</v>
      </c>
      <c r="C15" s="20">
        <v>0.02</v>
      </c>
      <c r="D15" s="21">
        <f>B15+C15</f>
        <v>3.771</v>
      </c>
      <c r="E15" s="22">
        <f>D15*90%</f>
        <v>3.3939</v>
      </c>
      <c r="F15" s="23">
        <v>69</v>
      </c>
      <c r="G15" s="24">
        <v>86.8</v>
      </c>
      <c r="H15" s="24">
        <f>AVERAGE(F15:G15)</f>
        <v>77.9</v>
      </c>
      <c r="I15" s="47">
        <f>4-3*(100-H15)*(100-H15)/1600</f>
        <v>3.08423125</v>
      </c>
      <c r="J15" s="48">
        <f>I15*10%</f>
        <v>0.308423125</v>
      </c>
      <c r="K15" s="48">
        <f>E15+J15</f>
        <v>3.702323125</v>
      </c>
      <c r="L15" s="49">
        <f>100-SQRT((4-K15)*1600/3)</f>
        <v>87.3999603175228</v>
      </c>
    </row>
    <row r="16" spans="1:12">
      <c r="A16" s="18" t="s">
        <v>36</v>
      </c>
      <c r="B16" s="19" t="s">
        <v>37</v>
      </c>
      <c r="C16" s="20">
        <v>0.019</v>
      </c>
      <c r="D16" s="21">
        <f>B16+C16</f>
        <v>3.771</v>
      </c>
      <c r="E16" s="22">
        <f>D16*90%</f>
        <v>3.3939</v>
      </c>
      <c r="F16" s="23">
        <v>74</v>
      </c>
      <c r="G16" s="24">
        <v>76</v>
      </c>
      <c r="H16" s="24">
        <f>AVERAGE(F16:G16)</f>
        <v>75</v>
      </c>
      <c r="I16" s="47">
        <f>4-3*(100-H16)*(100-H16)/1600</f>
        <v>2.828125</v>
      </c>
      <c r="J16" s="48">
        <f>I16*10%</f>
        <v>0.2828125</v>
      </c>
      <c r="K16" s="48">
        <f>E16+J16</f>
        <v>3.6767125</v>
      </c>
      <c r="L16" s="49">
        <f>100-SQRT((4-K16)*1600/3)</f>
        <v>86.8691203645757</v>
      </c>
    </row>
    <row r="17" spans="1:12">
      <c r="A17" s="18" t="s">
        <v>38</v>
      </c>
      <c r="B17" s="19" t="s">
        <v>39</v>
      </c>
      <c r="C17" s="20">
        <v>0.037</v>
      </c>
      <c r="D17" s="21">
        <f>B17+C17</f>
        <v>3.731</v>
      </c>
      <c r="E17" s="22">
        <f>D17*90%</f>
        <v>3.3579</v>
      </c>
      <c r="F17" s="23">
        <v>72</v>
      </c>
      <c r="G17" s="24">
        <v>85</v>
      </c>
      <c r="H17" s="24">
        <f>AVERAGE(F17:G17)</f>
        <v>78.5</v>
      </c>
      <c r="I17" s="47">
        <f>4-3*(100-H17)*(100-H17)/1600</f>
        <v>3.13328125</v>
      </c>
      <c r="J17" s="48">
        <f>I17*10%</f>
        <v>0.313328125</v>
      </c>
      <c r="K17" s="48">
        <f>E17+J17</f>
        <v>3.671228125</v>
      </c>
      <c r="L17" s="49">
        <f>100-SQRT((4-K17)*1600/3)</f>
        <v>86.758210090777</v>
      </c>
    </row>
    <row r="18" spans="1:12">
      <c r="A18" s="18" t="s">
        <v>40</v>
      </c>
      <c r="B18" s="19" t="s">
        <v>33</v>
      </c>
      <c r="C18" s="20">
        <v>0</v>
      </c>
      <c r="D18" s="21">
        <f>B18+C18</f>
        <v>3.722</v>
      </c>
      <c r="E18" s="22">
        <f>D18*90%</f>
        <v>3.3498</v>
      </c>
      <c r="F18" s="23">
        <v>67</v>
      </c>
      <c r="G18" s="24">
        <v>89.2</v>
      </c>
      <c r="H18" s="24">
        <f>AVERAGE(F18:G18)</f>
        <v>78.1</v>
      </c>
      <c r="I18" s="47">
        <f>4-3*(100-H18)*(100-H18)/1600</f>
        <v>3.10073125</v>
      </c>
      <c r="J18" s="48">
        <f>I18*10%</f>
        <v>0.310073125</v>
      </c>
      <c r="K18" s="48">
        <f>E18+J18</f>
        <v>3.659873125</v>
      </c>
      <c r="L18" s="49">
        <f>100-SQRT((4-K18)*1600/3)</f>
        <v>86.5314811504754</v>
      </c>
    </row>
    <row r="19" spans="1:12">
      <c r="A19" s="18" t="s">
        <v>41</v>
      </c>
      <c r="B19" s="19" t="s">
        <v>42</v>
      </c>
      <c r="C19" s="20">
        <v>0.0084</v>
      </c>
      <c r="D19" s="21">
        <f>B19+C19</f>
        <v>3.7574</v>
      </c>
      <c r="E19" s="22">
        <f>D19*90%</f>
        <v>3.38166</v>
      </c>
      <c r="F19" s="23">
        <v>64</v>
      </c>
      <c r="G19" s="24">
        <v>84.6</v>
      </c>
      <c r="H19" s="24">
        <f>AVERAGE(F19:G19)</f>
        <v>74.3</v>
      </c>
      <c r="I19" s="47">
        <f>4-3*(100-H19)*(100-H19)/1600</f>
        <v>2.76158125</v>
      </c>
      <c r="J19" s="48">
        <f>I19*10%</f>
        <v>0.276158125</v>
      </c>
      <c r="K19" s="48">
        <f>E19+J19</f>
        <v>3.657818125</v>
      </c>
      <c r="L19" s="49">
        <f>100-SQRT((4-K19)*1600/3)</f>
        <v>86.4908549493315</v>
      </c>
    </row>
    <row r="20" spans="1:12">
      <c r="A20" s="18" t="s">
        <v>43</v>
      </c>
      <c r="B20" s="19" t="s">
        <v>44</v>
      </c>
      <c r="C20" s="20">
        <v>0.026</v>
      </c>
      <c r="D20" s="21">
        <f>B20+C20</f>
        <v>3.734</v>
      </c>
      <c r="E20" s="22">
        <f>D20*90%</f>
        <v>3.3606</v>
      </c>
      <c r="F20" s="23">
        <v>69</v>
      </c>
      <c r="G20" s="24">
        <v>75.8</v>
      </c>
      <c r="H20" s="24">
        <f>AVERAGE(F20:G20)</f>
        <v>72.4</v>
      </c>
      <c r="I20" s="47">
        <f>4-3*(100-H20)*(100-H20)/1600</f>
        <v>2.5717</v>
      </c>
      <c r="J20" s="48">
        <f>I20*10%</f>
        <v>0.25717</v>
      </c>
      <c r="K20" s="48">
        <f>E20+J20</f>
        <v>3.61777</v>
      </c>
      <c r="L20" s="49">
        <f>100-SQRT((4-K20)*1600/3)</f>
        <v>85.7221850411206</v>
      </c>
    </row>
    <row r="21" spans="1:12">
      <c r="A21" s="18" t="s">
        <v>45</v>
      </c>
      <c r="B21" s="19" t="s">
        <v>46</v>
      </c>
      <c r="C21" s="20">
        <v>0.048</v>
      </c>
      <c r="D21" s="21">
        <f>B21+C21</f>
        <v>3.639</v>
      </c>
      <c r="E21" s="22">
        <f>D21*90%</f>
        <v>3.2751</v>
      </c>
      <c r="F21" s="23">
        <v>74</v>
      </c>
      <c r="G21" s="24">
        <v>87</v>
      </c>
      <c r="H21" s="24">
        <f>AVERAGE(F21:G21)</f>
        <v>80.5</v>
      </c>
      <c r="I21" s="47">
        <f>4-3*(100-H21)*(100-H21)/1600</f>
        <v>3.28703125</v>
      </c>
      <c r="J21" s="48">
        <f>I21*10%</f>
        <v>0.328703125</v>
      </c>
      <c r="K21" s="48">
        <f>E21+J21</f>
        <v>3.603803125</v>
      </c>
      <c r="L21" s="49">
        <f>100-SQRT((4-K21)*1600/3)</f>
        <v>85.4636662118676</v>
      </c>
    </row>
    <row r="22" spans="1:12">
      <c r="A22" s="18" t="s">
        <v>47</v>
      </c>
      <c r="B22" s="19" t="s">
        <v>48</v>
      </c>
      <c r="C22" s="20">
        <v>0.0234</v>
      </c>
      <c r="D22" s="21">
        <f>B22+C22</f>
        <v>3.7244</v>
      </c>
      <c r="E22" s="22">
        <f>D22*90%</f>
        <v>3.35196</v>
      </c>
      <c r="F22" s="23">
        <v>60</v>
      </c>
      <c r="G22" s="24">
        <v>80.2</v>
      </c>
      <c r="H22" s="24">
        <f>AVERAGE(F22:G22)</f>
        <v>70.1</v>
      </c>
      <c r="I22" s="47">
        <f>4-3*(100-H22)*(100-H22)/1600</f>
        <v>2.32373125</v>
      </c>
      <c r="J22" s="48">
        <f>I22*10%</f>
        <v>0.232373125</v>
      </c>
      <c r="K22" s="48">
        <f>E22+J22</f>
        <v>3.584333125</v>
      </c>
      <c r="L22" s="49">
        <f>100-SQRT((4-K22)*1600/3)</f>
        <v>85.1107757085871</v>
      </c>
    </row>
    <row r="23" spans="1:12">
      <c r="A23" s="18" t="s">
        <v>49</v>
      </c>
      <c r="B23" s="19" t="s">
        <v>50</v>
      </c>
      <c r="C23" s="20">
        <v>0.008</v>
      </c>
      <c r="D23" s="21">
        <f>B23+C23</f>
        <v>3.615</v>
      </c>
      <c r="E23" s="22">
        <f>D23*90%</f>
        <v>3.2535</v>
      </c>
      <c r="F23" s="23">
        <v>61</v>
      </c>
      <c r="G23" s="24">
        <v>82.8</v>
      </c>
      <c r="H23" s="24">
        <f>AVERAGE(F23:G23)</f>
        <v>71.9</v>
      </c>
      <c r="I23" s="47">
        <f>4-3*(100-H23)*(100-H23)/1600</f>
        <v>2.51948125</v>
      </c>
      <c r="J23" s="48">
        <f>I23*10%</f>
        <v>0.251948125</v>
      </c>
      <c r="K23" s="48">
        <f>E23+J23</f>
        <v>3.505448125</v>
      </c>
      <c r="L23" s="49">
        <f>100-SQRT((4-K23)*1600/3)</f>
        <v>83.7592795726298</v>
      </c>
    </row>
    <row r="24" spans="1:12">
      <c r="A24" s="18" t="s">
        <v>51</v>
      </c>
      <c r="B24" s="19" t="s">
        <v>52</v>
      </c>
      <c r="C24" s="20">
        <v>0.037</v>
      </c>
      <c r="D24" s="21">
        <f>B24+C24</f>
        <v>3.618</v>
      </c>
      <c r="E24" s="22">
        <f>D24*90%</f>
        <v>3.2562</v>
      </c>
      <c r="F24" s="23">
        <v>62</v>
      </c>
      <c r="G24" s="24">
        <v>77.6</v>
      </c>
      <c r="H24" s="24">
        <f>AVERAGE(F24:G24)</f>
        <v>69.8</v>
      </c>
      <c r="I24" s="47">
        <f>4-3*(100-H24)*(100-H24)/1600</f>
        <v>2.289925</v>
      </c>
      <c r="J24" s="48">
        <f>I24*10%</f>
        <v>0.2289925</v>
      </c>
      <c r="K24" s="48">
        <f>E24+J24</f>
        <v>3.4851925</v>
      </c>
      <c r="L24" s="49">
        <f>100-SQRT((4-K24)*1600/3)</f>
        <v>83.4300271575358</v>
      </c>
    </row>
    <row r="28" ht="14.25" spans="1:6">
      <c r="A28" s="3" t="s">
        <v>53</v>
      </c>
      <c r="B28" s="3"/>
      <c r="C28" s="26"/>
      <c r="D28" s="26"/>
      <c r="E28" s="27"/>
      <c r="F28" s="27"/>
    </row>
    <row r="29" s="3" customFormat="1" spans="1:4">
      <c r="A29" s="28" t="s">
        <v>54</v>
      </c>
      <c r="B29" s="29" t="s">
        <v>5</v>
      </c>
      <c r="C29" s="30" t="s">
        <v>6</v>
      </c>
      <c r="D29" s="31" t="s">
        <v>55</v>
      </c>
    </row>
    <row r="30" spans="1:4">
      <c r="A30" s="18" t="s">
        <v>56</v>
      </c>
      <c r="B30" s="32">
        <v>72</v>
      </c>
      <c r="C30" s="32">
        <v>92.2</v>
      </c>
      <c r="D30" s="33">
        <f>AVERAGE(B30:C30)</f>
        <v>82.1</v>
      </c>
    </row>
    <row r="31" spans="1:4">
      <c r="A31" s="18" t="s">
        <v>57</v>
      </c>
      <c r="B31" s="23">
        <v>74</v>
      </c>
      <c r="C31" s="34">
        <v>88.6</v>
      </c>
      <c r="D31" s="33">
        <f>AVERAGE(B31:C31)</f>
        <v>81.3</v>
      </c>
    </row>
    <row r="32" spans="1:4">
      <c r="A32" s="18" t="s">
        <v>58</v>
      </c>
      <c r="B32" s="23">
        <v>77</v>
      </c>
      <c r="C32" s="34">
        <v>80.4</v>
      </c>
      <c r="D32" s="33">
        <f>AVERAGE(B32:C32)</f>
        <v>78.7</v>
      </c>
    </row>
    <row r="33" spans="1:4">
      <c r="A33" s="18" t="s">
        <v>59</v>
      </c>
      <c r="B33" s="32">
        <v>60</v>
      </c>
      <c r="C33" s="32">
        <v>89.6</v>
      </c>
      <c r="D33" s="33">
        <f>AVERAGE(B33:C33)</f>
        <v>74.8</v>
      </c>
    </row>
    <row r="34" spans="1:4">
      <c r="A34" s="35" t="s">
        <v>60</v>
      </c>
      <c r="B34" s="36">
        <v>50</v>
      </c>
      <c r="C34" s="37">
        <v>88.2</v>
      </c>
      <c r="D34" s="38">
        <f>AVERAGE(B34:C34)</f>
        <v>69.1</v>
      </c>
    </row>
  </sheetData>
  <mergeCells count="13">
    <mergeCell ref="A28:B2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王雨濛</cp:lastModifiedBy>
  <dcterms:created xsi:type="dcterms:W3CDTF">2025-09-17T12:18:49Z</dcterms:created>
  <dcterms:modified xsi:type="dcterms:W3CDTF">2025-09-17T12:23:43Z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4C5F4B098B0240969311FBB2A4992883_11</vt:lpwstr>
  </property>
  <property fmtid="{D5CDD505-2E9C-101B-9397-08002B2CF9AE}" pid="3" name="KSOProductBuildVer">
    <vt:lpwstr>2052-12.1.0.22529</vt:lpwstr>
  </property>
</Properties>
</file>