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-教学管理\保研-免试推荐研究生\保研\保研2023\"/>
    </mc:Choice>
  </mc:AlternateContent>
  <xr:revisionPtr revIDLastSave="0" documentId="8_{3A761C9A-5AAB-41EF-AA6F-1279AD151771}" xr6:coauthVersionLast="47" xr6:coauthVersionMax="47" xr10:uidLastSave="{00000000-0000-0000-0000-000000000000}"/>
  <bookViews>
    <workbookView xWindow="-103" yWindow="-103" windowWidth="22149" windowHeight="11829" xr2:uid="{4E32D3D8-35F6-7940-B7B9-E88C6341FAF1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1" l="1"/>
  <c r="E40" i="1"/>
  <c r="E39" i="1"/>
  <c r="E38" i="1"/>
  <c r="E37" i="1"/>
  <c r="E36" i="1"/>
  <c r="E35" i="1"/>
  <c r="E34" i="1"/>
  <c r="E33" i="1"/>
  <c r="E32" i="1"/>
  <c r="E31" i="1"/>
  <c r="E30" i="1"/>
  <c r="H26" i="1"/>
  <c r="I26" i="1"/>
  <c r="J26" i="1"/>
  <c r="D26" i="1"/>
  <c r="E26" i="1"/>
  <c r="K26" i="1"/>
  <c r="L26" i="1"/>
  <c r="H25" i="1"/>
  <c r="I25" i="1"/>
  <c r="J25" i="1"/>
  <c r="D25" i="1"/>
  <c r="E25" i="1"/>
  <c r="K25" i="1"/>
  <c r="L25" i="1"/>
  <c r="H24" i="1"/>
  <c r="I24" i="1"/>
  <c r="J24" i="1"/>
  <c r="D24" i="1"/>
  <c r="E24" i="1"/>
  <c r="K24" i="1"/>
  <c r="L24" i="1"/>
  <c r="H23" i="1"/>
  <c r="I23" i="1"/>
  <c r="J23" i="1"/>
  <c r="D23" i="1"/>
  <c r="E23" i="1"/>
  <c r="H22" i="1"/>
  <c r="I22" i="1"/>
  <c r="J22" i="1"/>
  <c r="D22" i="1"/>
  <c r="E22" i="1"/>
  <c r="H21" i="1"/>
  <c r="I21" i="1"/>
  <c r="J21" i="1"/>
  <c r="D21" i="1"/>
  <c r="E21" i="1"/>
  <c r="H20" i="1"/>
  <c r="I20" i="1"/>
  <c r="J20" i="1"/>
  <c r="D20" i="1"/>
  <c r="E20" i="1"/>
  <c r="K20" i="1"/>
  <c r="L20" i="1"/>
  <c r="H19" i="1"/>
  <c r="I19" i="1"/>
  <c r="J19" i="1"/>
  <c r="D19" i="1"/>
  <c r="E19" i="1"/>
  <c r="K19" i="1"/>
  <c r="L19" i="1"/>
  <c r="H18" i="1"/>
  <c r="I18" i="1"/>
  <c r="J18" i="1"/>
  <c r="D18" i="1"/>
  <c r="E18" i="1"/>
  <c r="K18" i="1"/>
  <c r="L18" i="1"/>
  <c r="H17" i="1"/>
  <c r="I17" i="1"/>
  <c r="J17" i="1"/>
  <c r="D17" i="1"/>
  <c r="E17" i="1"/>
  <c r="H16" i="1"/>
  <c r="I16" i="1"/>
  <c r="J16" i="1"/>
  <c r="D16" i="1"/>
  <c r="E16" i="1"/>
  <c r="K16" i="1"/>
  <c r="L16" i="1"/>
  <c r="H15" i="1"/>
  <c r="I15" i="1"/>
  <c r="J15" i="1"/>
  <c r="D15" i="1"/>
  <c r="E15" i="1"/>
  <c r="K15" i="1"/>
  <c r="L15" i="1"/>
  <c r="H14" i="1"/>
  <c r="I14" i="1"/>
  <c r="J14" i="1"/>
  <c r="D14" i="1"/>
  <c r="E14" i="1"/>
  <c r="H13" i="1"/>
  <c r="I13" i="1"/>
  <c r="J13" i="1"/>
  <c r="D13" i="1"/>
  <c r="E13" i="1"/>
  <c r="K13" i="1"/>
  <c r="L13" i="1"/>
  <c r="H12" i="1"/>
  <c r="I12" i="1"/>
  <c r="J12" i="1"/>
  <c r="D12" i="1"/>
  <c r="E12" i="1"/>
  <c r="K12" i="1"/>
  <c r="L12" i="1"/>
  <c r="H11" i="1"/>
  <c r="I11" i="1"/>
  <c r="J11" i="1"/>
  <c r="D11" i="1"/>
  <c r="E11" i="1"/>
  <c r="K11" i="1"/>
  <c r="L11" i="1"/>
  <c r="H10" i="1"/>
  <c r="I10" i="1"/>
  <c r="J10" i="1"/>
  <c r="D10" i="1"/>
  <c r="E10" i="1"/>
  <c r="K10" i="1"/>
  <c r="L10" i="1"/>
  <c r="H9" i="1"/>
  <c r="I9" i="1"/>
  <c r="J9" i="1"/>
  <c r="D9" i="1"/>
  <c r="E9" i="1"/>
  <c r="K9" i="1"/>
  <c r="L9" i="1"/>
  <c r="H8" i="1"/>
  <c r="I8" i="1"/>
  <c r="J8" i="1"/>
  <c r="D8" i="1"/>
  <c r="E8" i="1"/>
  <c r="K8" i="1"/>
  <c r="L8" i="1"/>
  <c r="H7" i="1"/>
  <c r="I7" i="1"/>
  <c r="J7" i="1"/>
  <c r="D7" i="1"/>
  <c r="E7" i="1"/>
  <c r="H6" i="1"/>
  <c r="I6" i="1"/>
  <c r="J6" i="1"/>
  <c r="D6" i="1"/>
  <c r="E6" i="1"/>
  <c r="H5" i="1"/>
  <c r="I5" i="1"/>
  <c r="J5" i="1"/>
  <c r="D5" i="1"/>
  <c r="E5" i="1"/>
  <c r="H4" i="1"/>
  <c r="I4" i="1"/>
  <c r="J4" i="1"/>
  <c r="D4" i="1"/>
  <c r="E4" i="1"/>
  <c r="H3" i="1"/>
  <c r="I3" i="1"/>
  <c r="J3" i="1"/>
  <c r="D3" i="1"/>
  <c r="E3" i="1"/>
  <c r="K3" i="1"/>
  <c r="L3" i="1"/>
  <c r="K4" i="1"/>
  <c r="L4" i="1"/>
  <c r="K14" i="1"/>
  <c r="L14" i="1"/>
  <c r="K5" i="1"/>
  <c r="L5" i="1"/>
  <c r="K21" i="1"/>
  <c r="L21" i="1"/>
  <c r="K6" i="1"/>
  <c r="L6" i="1"/>
  <c r="K22" i="1"/>
  <c r="L22" i="1"/>
  <c r="K7" i="1"/>
  <c r="L7" i="1"/>
  <c r="K17" i="1"/>
  <c r="L17" i="1"/>
  <c r="K23" i="1"/>
  <c r="L23" i="1"/>
</calcChain>
</file>

<file path=xl/sharedStrings.xml><?xml version="1.0" encoding="utf-8"?>
<sst xmlns="http://schemas.openxmlformats.org/spreadsheetml/2006/main" count="90" uniqueCount="90">
  <si>
    <t>学号</t>
    <phoneticPr fontId="3" type="noConversion"/>
  </si>
  <si>
    <t>绩点</t>
    <phoneticPr fontId="3" type="noConversion"/>
  </si>
  <si>
    <t>总加分</t>
    <phoneticPr fontId="3" type="noConversion"/>
  </si>
  <si>
    <t>总绩点
（原始为4位）</t>
    <phoneticPr fontId="3" type="noConversion"/>
  </si>
  <si>
    <t>权重1（取5位）</t>
    <phoneticPr fontId="3" type="noConversion"/>
  </si>
  <si>
    <t>笔试成绩</t>
    <phoneticPr fontId="3" type="noConversion"/>
  </si>
  <si>
    <t>面试成绩</t>
    <phoneticPr fontId="3" type="noConversion"/>
  </si>
  <si>
    <t>考试平均成绩</t>
    <phoneticPr fontId="3" type="noConversion"/>
  </si>
  <si>
    <t>折合绩点取8位</t>
    <phoneticPr fontId="3" type="noConversion"/>
  </si>
  <si>
    <t>权重2取9位</t>
    <phoneticPr fontId="3" type="noConversion"/>
  </si>
  <si>
    <t>总成绩取9位</t>
    <phoneticPr fontId="3" type="noConversion"/>
  </si>
  <si>
    <t>合成百分制总成绩</t>
    <phoneticPr fontId="3" type="noConversion"/>
  </si>
  <si>
    <t>总成绩排名</t>
    <phoneticPr fontId="3" type="noConversion"/>
  </si>
  <si>
    <t>2000015143</t>
  </si>
  <si>
    <t>3.828</t>
  </si>
  <si>
    <t>2000017475</t>
  </si>
  <si>
    <t>3.810</t>
  </si>
  <si>
    <t>1900015139</t>
  </si>
  <si>
    <t>3.820</t>
  </si>
  <si>
    <t>2000015153</t>
  </si>
  <si>
    <t>3.723</t>
  </si>
  <si>
    <t>2000015192</t>
  </si>
  <si>
    <t>3.700</t>
  </si>
  <si>
    <t>2000015172</t>
    <phoneticPr fontId="3" type="noConversion"/>
  </si>
  <si>
    <t>3.733</t>
  </si>
  <si>
    <t>2000015168</t>
  </si>
  <si>
    <t>3.719</t>
  </si>
  <si>
    <t>2000015109</t>
  </si>
  <si>
    <t>3.717</t>
  </si>
  <si>
    <t>2000015173</t>
  </si>
  <si>
    <t>3.732</t>
  </si>
  <si>
    <t>2000015155</t>
  </si>
  <si>
    <t>3.734</t>
  </si>
  <si>
    <t>2000015141</t>
  </si>
  <si>
    <t>3.729</t>
  </si>
  <si>
    <t>2000015152</t>
  </si>
  <si>
    <t>3.704</t>
  </si>
  <si>
    <t>2000015159</t>
  </si>
  <si>
    <t>3.696</t>
  </si>
  <si>
    <t>2000015114</t>
  </si>
  <si>
    <t>3.711</t>
  </si>
  <si>
    <t>2000015131</t>
  </si>
  <si>
    <t>3.665</t>
  </si>
  <si>
    <t>2000015184</t>
  </si>
  <si>
    <t>3.634</t>
  </si>
  <si>
    <t>1900014706</t>
    <phoneticPr fontId="3" type="noConversion"/>
  </si>
  <si>
    <t>3.685</t>
  </si>
  <si>
    <t>2000015142</t>
  </si>
  <si>
    <t>3.553</t>
  </si>
  <si>
    <t>3.643</t>
  </si>
  <si>
    <t>2000015170</t>
  </si>
  <si>
    <t>3.543</t>
  </si>
  <si>
    <t>2000015186</t>
  </si>
  <si>
    <t>3.497</t>
  </si>
  <si>
    <t>1900015116</t>
  </si>
  <si>
    <t>3.382</t>
  </si>
  <si>
    <t>1900015101</t>
  </si>
  <si>
    <t>3.360</t>
  </si>
  <si>
    <t>2000015182</t>
  </si>
  <si>
    <t>3.701</t>
  </si>
  <si>
    <t>学校</t>
    <phoneticPr fontId="8" type="noConversion"/>
  </si>
  <si>
    <t>姓名</t>
    <phoneticPr fontId="8" type="noConversion"/>
  </si>
  <si>
    <t>笔试</t>
    <phoneticPr fontId="3" type="noConversion"/>
  </si>
  <si>
    <t>面试</t>
    <phoneticPr fontId="3" type="noConversion"/>
  </si>
  <si>
    <t>平均分</t>
    <phoneticPr fontId="3" type="noConversion"/>
  </si>
  <si>
    <t>北京大学外院</t>
    <phoneticPr fontId="8" type="noConversion"/>
  </si>
  <si>
    <t>崔心怡</t>
    <phoneticPr fontId="8" type="noConversion"/>
  </si>
  <si>
    <t>山东大学</t>
    <phoneticPr fontId="8" type="noConversion"/>
  </si>
  <si>
    <t>巩浩宇</t>
    <phoneticPr fontId="8" type="noConversion"/>
  </si>
  <si>
    <t>复旦大学</t>
    <phoneticPr fontId="8" type="noConversion"/>
  </si>
  <si>
    <t>余嘉荣</t>
    <phoneticPr fontId="8" type="noConversion"/>
  </si>
  <si>
    <t>南开大学</t>
    <phoneticPr fontId="8" type="noConversion"/>
  </si>
  <si>
    <t>李添翼</t>
    <phoneticPr fontId="8" type="noConversion"/>
  </si>
  <si>
    <t>同济大学</t>
    <phoneticPr fontId="8" type="noConversion"/>
  </si>
  <si>
    <t>万志高</t>
    <phoneticPr fontId="8" type="noConversion"/>
  </si>
  <si>
    <t>厦门大学</t>
    <phoneticPr fontId="8" type="noConversion"/>
  </si>
  <si>
    <t>邵雨欣</t>
    <phoneticPr fontId="8" type="noConversion"/>
  </si>
  <si>
    <t>吉林大学</t>
    <phoneticPr fontId="8" type="noConversion"/>
  </si>
  <si>
    <t>田园</t>
    <phoneticPr fontId="8" type="noConversion"/>
  </si>
  <si>
    <t>北京外国语大学</t>
    <phoneticPr fontId="8" type="noConversion"/>
  </si>
  <si>
    <t>门易安</t>
    <phoneticPr fontId="8" type="noConversion"/>
  </si>
  <si>
    <t>中国人民大学</t>
    <phoneticPr fontId="8" type="noConversion"/>
  </si>
  <si>
    <t>章浩新</t>
    <phoneticPr fontId="8" type="noConversion"/>
  </si>
  <si>
    <t>外交学院</t>
    <phoneticPr fontId="8" type="noConversion"/>
  </si>
  <si>
    <t>刘奕辰</t>
    <phoneticPr fontId="8" type="noConversion"/>
  </si>
  <si>
    <t>武汉大学</t>
    <phoneticPr fontId="8" type="noConversion"/>
  </si>
  <si>
    <t>郑安琪</t>
    <phoneticPr fontId="8" type="noConversion"/>
  </si>
  <si>
    <t>国际关系学院</t>
    <phoneticPr fontId="8" type="noConversion"/>
  </si>
  <si>
    <t>沈易</t>
    <phoneticPr fontId="8" type="noConversion"/>
  </si>
  <si>
    <t>院外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</si>
</sst>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0_);[Red]\(0.0000\)"/>
    <numFmt numFmtId="177" formatCode="0.00000000_ "/>
    <numFmt numFmtId="178" formatCode="0.000000000_ "/>
    <numFmt numFmtId="179" formatCode="0.00_);[Red]\(0.00\)"/>
    <numFmt numFmtId="180" formatCode="0.0000_ "/>
  </numFmts>
  <fonts count="13" x14ac:knownFonts="1">
    <font>
      <sz val="12"/>
      <color theme="1"/>
      <name val="等线"/>
      <family val="2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color rgb="FFFF0000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5" tint="-0.249977111117893"/>
      <name val="等线"/>
      <family val="2"/>
      <scheme val="minor"/>
    </font>
    <font>
      <sz val="11"/>
      <color theme="1"/>
      <name val="等线"/>
      <family val="4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180" fontId="5" fillId="0" borderId="1" xfId="0" applyNumberFormat="1" applyFont="1" applyBorder="1" applyAlignment="1" applyProtection="1">
      <alignment horizontal="center" vertical="center"/>
      <protection locked="0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179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 applyProtection="1">
      <alignment horizontal="center" vertical="center"/>
      <protection locked="0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6096E-E4B3-124E-B405-ABD721BE5A26}">
  <dimension ref="A1:M41"/>
  <sheetViews>
    <sheetView tabSelected="1" workbookViewId="0">
      <selection activeCell="F38" sqref="F38"/>
    </sheetView>
  </sheetViews>
  <sheetFormatPr defaultColWidth="10.6640625" defaultRowHeight="15" x14ac:dyDescent="0.35"/>
  <cols>
    <col min="1" max="1" width="14.33203125" customWidth="1"/>
    <col min="10" max="11" width="14.46484375" customWidth="1"/>
  </cols>
  <sheetData>
    <row r="1" spans="1:13" x14ac:dyDescent="0.35">
      <c r="A1" s="23" t="s">
        <v>0</v>
      </c>
      <c r="B1" s="23" t="s">
        <v>1</v>
      </c>
      <c r="C1" s="24" t="s">
        <v>2</v>
      </c>
      <c r="D1" s="25" t="s">
        <v>3</v>
      </c>
      <c r="E1" s="20" t="s">
        <v>4</v>
      </c>
      <c r="F1" s="19" t="s">
        <v>5</v>
      </c>
      <c r="G1" s="19" t="s">
        <v>6</v>
      </c>
      <c r="H1" s="20" t="s">
        <v>7</v>
      </c>
      <c r="I1" s="21" t="s">
        <v>8</v>
      </c>
      <c r="J1" s="22" t="s">
        <v>9</v>
      </c>
      <c r="K1" s="22" t="s">
        <v>10</v>
      </c>
      <c r="L1" s="18" t="s">
        <v>11</v>
      </c>
      <c r="M1" s="19" t="s">
        <v>12</v>
      </c>
    </row>
    <row r="2" spans="1:13" x14ac:dyDescent="0.35">
      <c r="A2" s="23"/>
      <c r="B2" s="23"/>
      <c r="C2" s="24"/>
      <c r="D2" s="26"/>
      <c r="E2" s="27"/>
      <c r="F2" s="19"/>
      <c r="G2" s="19"/>
      <c r="H2" s="20"/>
      <c r="I2" s="21"/>
      <c r="J2" s="22"/>
      <c r="K2" s="22"/>
      <c r="L2" s="18"/>
      <c r="M2" s="19"/>
    </row>
    <row r="3" spans="1:13" x14ac:dyDescent="0.35">
      <c r="A3" s="1" t="s">
        <v>13</v>
      </c>
      <c r="B3" s="1" t="s">
        <v>14</v>
      </c>
      <c r="C3" s="2">
        <v>4.1999999999999996E-2</v>
      </c>
      <c r="D3" s="3">
        <f t="shared" ref="D3:D26" si="0">B3+C3</f>
        <v>3.8699999999999997</v>
      </c>
      <c r="E3" s="4">
        <f t="shared" ref="E3:E26" si="1">D3*90%</f>
        <v>3.4829999999999997</v>
      </c>
      <c r="F3" s="6">
        <v>83.5</v>
      </c>
      <c r="G3" s="6">
        <v>86.2</v>
      </c>
      <c r="H3" s="4">
        <f t="shared" ref="H3:H26" si="2">AVERAGE(F3:G3)</f>
        <v>84.85</v>
      </c>
      <c r="I3" s="7">
        <f t="shared" ref="I3:I26" si="3">4-3*(100-H3)*(100-H3)/1600</f>
        <v>3.5696453124999996</v>
      </c>
      <c r="J3" s="8">
        <f t="shared" ref="J3:J26" si="4">I3*10%</f>
        <v>0.35696453124999999</v>
      </c>
      <c r="K3" s="8">
        <f t="shared" ref="K3:K26" si="5">E3+J3</f>
        <v>3.8399645312499997</v>
      </c>
      <c r="L3" s="9">
        <f t="shared" ref="L3:L26" si="6">100-SQRT((4-K3)*1600/3)</f>
        <v>90.761371855085827</v>
      </c>
      <c r="M3" s="6">
        <v>1</v>
      </c>
    </row>
    <row r="4" spans="1:13" x14ac:dyDescent="0.35">
      <c r="A4" s="1" t="s">
        <v>15</v>
      </c>
      <c r="B4" s="1" t="s">
        <v>16</v>
      </c>
      <c r="C4" s="2">
        <v>2.1299999999999999E-2</v>
      </c>
      <c r="D4" s="3">
        <f t="shared" si="0"/>
        <v>3.8313000000000001</v>
      </c>
      <c r="E4" s="4">
        <f t="shared" si="1"/>
        <v>3.4481700000000002</v>
      </c>
      <c r="F4" s="6">
        <v>93.5</v>
      </c>
      <c r="G4" s="6">
        <v>88.8</v>
      </c>
      <c r="H4" s="4">
        <f t="shared" si="2"/>
        <v>91.15</v>
      </c>
      <c r="I4" s="7">
        <f t="shared" si="3"/>
        <v>3.8531453125000001</v>
      </c>
      <c r="J4" s="8">
        <f t="shared" si="4"/>
        <v>0.38531453125000004</v>
      </c>
      <c r="K4" s="8">
        <f t="shared" si="5"/>
        <v>3.8334845312500003</v>
      </c>
      <c r="L4" s="9">
        <f t="shared" si="6"/>
        <v>90.576187077408647</v>
      </c>
      <c r="M4" s="6">
        <v>2</v>
      </c>
    </row>
    <row r="5" spans="1:13" x14ac:dyDescent="0.35">
      <c r="A5" s="1" t="s">
        <v>17</v>
      </c>
      <c r="B5" s="1" t="s">
        <v>18</v>
      </c>
      <c r="C5" s="2">
        <v>5.2299999999999999E-2</v>
      </c>
      <c r="D5" s="3">
        <f t="shared" si="0"/>
        <v>3.8722999999999996</v>
      </c>
      <c r="E5" s="4">
        <f t="shared" si="1"/>
        <v>3.4850699999999999</v>
      </c>
      <c r="F5" s="6">
        <v>71.5</v>
      </c>
      <c r="G5" s="6">
        <v>77.400000000000006</v>
      </c>
      <c r="H5" s="4">
        <f t="shared" si="2"/>
        <v>74.45</v>
      </c>
      <c r="I5" s="7">
        <f t="shared" si="3"/>
        <v>2.7759953125000001</v>
      </c>
      <c r="J5" s="8">
        <f t="shared" si="4"/>
        <v>0.27759953125000003</v>
      </c>
      <c r="K5" s="8">
        <f t="shared" si="5"/>
        <v>3.7626695312499998</v>
      </c>
      <c r="L5" s="9">
        <f t="shared" si="6"/>
        <v>88.749388905486057</v>
      </c>
      <c r="M5" s="6">
        <v>3</v>
      </c>
    </row>
    <row r="6" spans="1:13" x14ac:dyDescent="0.35">
      <c r="A6" s="1" t="s">
        <v>19</v>
      </c>
      <c r="B6" s="1" t="s">
        <v>20</v>
      </c>
      <c r="C6" s="2">
        <v>2.4E-2</v>
      </c>
      <c r="D6" s="3">
        <f t="shared" si="0"/>
        <v>3.7469999999999999</v>
      </c>
      <c r="E6" s="4">
        <f t="shared" si="1"/>
        <v>3.3723000000000001</v>
      </c>
      <c r="F6" s="6">
        <v>87</v>
      </c>
      <c r="G6" s="6">
        <v>87.6</v>
      </c>
      <c r="H6" s="4">
        <f t="shared" si="2"/>
        <v>87.3</v>
      </c>
      <c r="I6" s="7">
        <f t="shared" si="3"/>
        <v>3.6975812499999998</v>
      </c>
      <c r="J6" s="8">
        <f t="shared" si="4"/>
        <v>0.36975812499999999</v>
      </c>
      <c r="K6" s="8">
        <f t="shared" si="5"/>
        <v>3.7420581250000002</v>
      </c>
      <c r="L6" s="9">
        <f t="shared" si="6"/>
        <v>88.271018799571721</v>
      </c>
      <c r="M6" s="6">
        <v>4</v>
      </c>
    </row>
    <row r="7" spans="1:13" x14ac:dyDescent="0.35">
      <c r="A7" s="1" t="s">
        <v>21</v>
      </c>
      <c r="B7" s="1" t="s">
        <v>22</v>
      </c>
      <c r="C7" s="2">
        <v>3.5999999999999997E-2</v>
      </c>
      <c r="D7" s="3">
        <f t="shared" si="0"/>
        <v>3.7360000000000002</v>
      </c>
      <c r="E7" s="4">
        <f t="shared" si="1"/>
        <v>3.3624000000000001</v>
      </c>
      <c r="F7" s="6">
        <v>90</v>
      </c>
      <c r="G7" s="6">
        <v>85.2</v>
      </c>
      <c r="H7" s="4">
        <f t="shared" si="2"/>
        <v>87.6</v>
      </c>
      <c r="I7" s="7">
        <f t="shared" si="3"/>
        <v>3.7116999999999996</v>
      </c>
      <c r="J7" s="8">
        <f t="shared" si="4"/>
        <v>0.37117</v>
      </c>
      <c r="K7" s="8">
        <f t="shared" si="5"/>
        <v>3.7335700000000003</v>
      </c>
      <c r="L7" s="9">
        <f t="shared" si="6"/>
        <v>88.079597322237817</v>
      </c>
      <c r="M7" s="6">
        <v>5</v>
      </c>
    </row>
    <row r="8" spans="1:13" x14ac:dyDescent="0.35">
      <c r="A8" s="1" t="s">
        <v>23</v>
      </c>
      <c r="B8" s="1" t="s">
        <v>24</v>
      </c>
      <c r="C8" s="2">
        <v>0.03</v>
      </c>
      <c r="D8" s="3">
        <f t="shared" si="0"/>
        <v>3.7629999999999999</v>
      </c>
      <c r="E8" s="4">
        <f t="shared" si="1"/>
        <v>3.3866999999999998</v>
      </c>
      <c r="F8" s="6">
        <v>72</v>
      </c>
      <c r="G8" s="6">
        <v>90</v>
      </c>
      <c r="H8" s="4">
        <f t="shared" si="2"/>
        <v>81</v>
      </c>
      <c r="I8" s="7">
        <f t="shared" si="3"/>
        <v>3.3231250000000001</v>
      </c>
      <c r="J8" s="8">
        <f t="shared" si="4"/>
        <v>0.33231250000000001</v>
      </c>
      <c r="K8" s="8">
        <f t="shared" si="5"/>
        <v>3.7190124999999998</v>
      </c>
      <c r="L8" s="9">
        <f t="shared" si="6"/>
        <v>87.758268096384398</v>
      </c>
      <c r="M8" s="6">
        <v>6</v>
      </c>
    </row>
    <row r="9" spans="1:13" x14ac:dyDescent="0.35">
      <c r="A9" s="1" t="s">
        <v>25</v>
      </c>
      <c r="B9" s="1" t="s">
        <v>26</v>
      </c>
      <c r="C9" s="2">
        <v>4.1999999999999996E-2</v>
      </c>
      <c r="D9" s="3">
        <f t="shared" si="0"/>
        <v>3.7609999999999997</v>
      </c>
      <c r="E9" s="4">
        <f t="shared" si="1"/>
        <v>3.3848999999999996</v>
      </c>
      <c r="F9" s="6">
        <v>74</v>
      </c>
      <c r="G9" s="6">
        <v>88.4</v>
      </c>
      <c r="H9" s="4">
        <f t="shared" si="2"/>
        <v>81.2</v>
      </c>
      <c r="I9" s="7">
        <f t="shared" si="3"/>
        <v>3.3372999999999999</v>
      </c>
      <c r="J9" s="8">
        <f t="shared" si="4"/>
        <v>0.33373000000000003</v>
      </c>
      <c r="K9" s="8">
        <f t="shared" si="5"/>
        <v>3.7186299999999997</v>
      </c>
      <c r="L9" s="9">
        <f t="shared" si="6"/>
        <v>87.749938775663196</v>
      </c>
      <c r="M9" s="6">
        <v>7</v>
      </c>
    </row>
    <row r="10" spans="1:13" x14ac:dyDescent="0.35">
      <c r="A10" s="1" t="s">
        <v>27</v>
      </c>
      <c r="B10" s="1" t="s">
        <v>28</v>
      </c>
      <c r="C10" s="2">
        <v>5.3000000000000005E-2</v>
      </c>
      <c r="D10" s="3">
        <f t="shared" si="0"/>
        <v>3.77</v>
      </c>
      <c r="E10" s="4">
        <f t="shared" si="1"/>
        <v>3.3930000000000002</v>
      </c>
      <c r="F10" s="6">
        <v>68.5</v>
      </c>
      <c r="G10" s="6">
        <v>89.4</v>
      </c>
      <c r="H10" s="4">
        <f t="shared" si="2"/>
        <v>78.95</v>
      </c>
      <c r="I10" s="7">
        <f t="shared" si="3"/>
        <v>3.1691828125000003</v>
      </c>
      <c r="J10" s="8">
        <f t="shared" si="4"/>
        <v>0.31691828125000004</v>
      </c>
      <c r="K10" s="8">
        <f t="shared" si="5"/>
        <v>3.7099182812500002</v>
      </c>
      <c r="L10" s="9">
        <f t="shared" si="6"/>
        <v>87.561742485380037</v>
      </c>
      <c r="M10" s="6">
        <v>8</v>
      </c>
    </row>
    <row r="11" spans="1:13" x14ac:dyDescent="0.35">
      <c r="A11" s="1" t="s">
        <v>29</v>
      </c>
      <c r="B11" s="1" t="s">
        <v>30</v>
      </c>
      <c r="C11" s="2">
        <v>1.8000000000000002E-2</v>
      </c>
      <c r="D11" s="3">
        <f t="shared" si="0"/>
        <v>3.75</v>
      </c>
      <c r="E11" s="4">
        <f t="shared" si="1"/>
        <v>3.375</v>
      </c>
      <c r="F11" s="6">
        <v>72.5</v>
      </c>
      <c r="G11" s="6">
        <v>88.8</v>
      </c>
      <c r="H11" s="4">
        <f t="shared" si="2"/>
        <v>80.650000000000006</v>
      </c>
      <c r="I11" s="7">
        <f t="shared" si="3"/>
        <v>3.2979578125000004</v>
      </c>
      <c r="J11" s="8">
        <f t="shared" si="4"/>
        <v>0.32979578125000009</v>
      </c>
      <c r="K11" s="8">
        <f t="shared" si="5"/>
        <v>3.7047957812500001</v>
      </c>
      <c r="L11" s="9">
        <f t="shared" si="6"/>
        <v>87.452400628008562</v>
      </c>
      <c r="M11" s="6">
        <v>9</v>
      </c>
    </row>
    <row r="12" spans="1:13" x14ac:dyDescent="0.35">
      <c r="A12" s="1" t="s">
        <v>31</v>
      </c>
      <c r="B12" s="1" t="s">
        <v>32</v>
      </c>
      <c r="C12" s="2">
        <v>6.0000000000000001E-3</v>
      </c>
      <c r="D12" s="3">
        <f t="shared" si="0"/>
        <v>3.7399999999999998</v>
      </c>
      <c r="E12" s="4">
        <f t="shared" si="1"/>
        <v>3.3659999999999997</v>
      </c>
      <c r="F12" s="6">
        <v>76</v>
      </c>
      <c r="G12" s="6">
        <v>87</v>
      </c>
      <c r="H12" s="4">
        <f t="shared" si="2"/>
        <v>81.5</v>
      </c>
      <c r="I12" s="7">
        <f t="shared" si="3"/>
        <v>3.3582812500000001</v>
      </c>
      <c r="J12" s="8">
        <f t="shared" si="4"/>
        <v>0.33582812500000003</v>
      </c>
      <c r="K12" s="8">
        <f t="shared" si="5"/>
        <v>3.7018281249999996</v>
      </c>
      <c r="L12" s="9">
        <f t="shared" si="6"/>
        <v>87.389488511563059</v>
      </c>
      <c r="M12" s="6">
        <v>10</v>
      </c>
    </row>
    <row r="13" spans="1:13" x14ac:dyDescent="0.35">
      <c r="A13" s="1" t="s">
        <v>33</v>
      </c>
      <c r="B13" s="1" t="s">
        <v>34</v>
      </c>
      <c r="C13" s="2">
        <v>1.6E-2</v>
      </c>
      <c r="D13" s="3">
        <f t="shared" si="0"/>
        <v>3.7450000000000001</v>
      </c>
      <c r="E13" s="4">
        <f t="shared" si="1"/>
        <v>3.3705000000000003</v>
      </c>
      <c r="F13" s="6">
        <v>79</v>
      </c>
      <c r="G13" s="6">
        <v>82</v>
      </c>
      <c r="H13" s="4">
        <f t="shared" si="2"/>
        <v>80.5</v>
      </c>
      <c r="I13" s="7">
        <f t="shared" si="3"/>
        <v>3.2870312500000001</v>
      </c>
      <c r="J13" s="8">
        <f t="shared" si="4"/>
        <v>0.32870312500000004</v>
      </c>
      <c r="K13" s="8">
        <f t="shared" si="5"/>
        <v>3.6992031250000004</v>
      </c>
      <c r="L13" s="9">
        <f t="shared" si="6"/>
        <v>87.334100900449272</v>
      </c>
      <c r="M13" s="6">
        <v>11</v>
      </c>
    </row>
    <row r="14" spans="1:13" x14ac:dyDescent="0.35">
      <c r="A14" s="1" t="s">
        <v>35</v>
      </c>
      <c r="B14" s="1" t="s">
        <v>36</v>
      </c>
      <c r="C14" s="2">
        <v>1.2E-2</v>
      </c>
      <c r="D14" s="3">
        <f t="shared" si="0"/>
        <v>3.7160000000000002</v>
      </c>
      <c r="E14" s="4">
        <f t="shared" si="1"/>
        <v>3.3444000000000003</v>
      </c>
      <c r="F14" s="6">
        <v>80.5</v>
      </c>
      <c r="G14" s="6">
        <v>86.6</v>
      </c>
      <c r="H14" s="4">
        <f t="shared" si="2"/>
        <v>83.55</v>
      </c>
      <c r="I14" s="7">
        <f t="shared" si="3"/>
        <v>3.4926203124999997</v>
      </c>
      <c r="J14" s="8">
        <f t="shared" si="4"/>
        <v>0.34926203124999999</v>
      </c>
      <c r="K14" s="8">
        <f t="shared" si="5"/>
        <v>3.6936620312500001</v>
      </c>
      <c r="L14" s="9">
        <f t="shared" si="6"/>
        <v>87.21797160072002</v>
      </c>
      <c r="M14" s="6">
        <v>12</v>
      </c>
    </row>
    <row r="15" spans="1:13" x14ac:dyDescent="0.35">
      <c r="A15" s="1" t="s">
        <v>37</v>
      </c>
      <c r="B15" s="1" t="s">
        <v>38</v>
      </c>
      <c r="C15" s="2">
        <v>1.4E-2</v>
      </c>
      <c r="D15" s="3">
        <f t="shared" si="0"/>
        <v>3.71</v>
      </c>
      <c r="E15" s="4">
        <f t="shared" si="1"/>
        <v>3.339</v>
      </c>
      <c r="F15" s="6">
        <v>77</v>
      </c>
      <c r="G15" s="6">
        <v>84.8</v>
      </c>
      <c r="H15" s="4">
        <f t="shared" si="2"/>
        <v>80.900000000000006</v>
      </c>
      <c r="I15" s="7">
        <f t="shared" si="3"/>
        <v>3.3159812500000005</v>
      </c>
      <c r="J15" s="8">
        <f t="shared" si="4"/>
        <v>0.33159812500000008</v>
      </c>
      <c r="K15" s="8">
        <f t="shared" si="5"/>
        <v>3.6705981250000002</v>
      </c>
      <c r="L15" s="9">
        <f t="shared" si="6"/>
        <v>86.745529056201448</v>
      </c>
      <c r="M15" s="6">
        <v>13</v>
      </c>
    </row>
    <row r="16" spans="1:13" x14ac:dyDescent="0.35">
      <c r="A16" s="1" t="s">
        <v>39</v>
      </c>
      <c r="B16" s="1" t="s">
        <v>40</v>
      </c>
      <c r="C16" s="2">
        <v>1.3000000000000001E-2</v>
      </c>
      <c r="D16" s="3">
        <f t="shared" si="0"/>
        <v>3.7239999999999998</v>
      </c>
      <c r="E16" s="4">
        <f t="shared" si="1"/>
        <v>3.3515999999999999</v>
      </c>
      <c r="F16" s="6">
        <v>66</v>
      </c>
      <c r="G16" s="6">
        <v>88.8</v>
      </c>
      <c r="H16" s="4">
        <f t="shared" si="2"/>
        <v>77.400000000000006</v>
      </c>
      <c r="I16" s="7">
        <f t="shared" si="3"/>
        <v>3.0423250000000004</v>
      </c>
      <c r="J16" s="8">
        <f t="shared" si="4"/>
        <v>0.30423250000000007</v>
      </c>
      <c r="K16" s="8">
        <f t="shared" si="5"/>
        <v>3.6558324999999998</v>
      </c>
      <c r="L16" s="9">
        <f t="shared" si="6"/>
        <v>86.451715975814494</v>
      </c>
      <c r="M16" s="6">
        <v>14</v>
      </c>
    </row>
    <row r="17" spans="1:13" x14ac:dyDescent="0.35">
      <c r="A17" s="1" t="s">
        <v>41</v>
      </c>
      <c r="B17" s="1" t="s">
        <v>42</v>
      </c>
      <c r="C17" s="2">
        <v>3.6999999999999998E-2</v>
      </c>
      <c r="D17" s="3">
        <f t="shared" si="0"/>
        <v>3.702</v>
      </c>
      <c r="E17" s="4">
        <f t="shared" si="1"/>
        <v>3.3317999999999999</v>
      </c>
      <c r="F17" s="6">
        <v>66.5</v>
      </c>
      <c r="G17" s="6">
        <v>90.2</v>
      </c>
      <c r="H17" s="4">
        <f t="shared" si="2"/>
        <v>78.349999999999994</v>
      </c>
      <c r="I17" s="7">
        <f t="shared" si="3"/>
        <v>3.1211453124999995</v>
      </c>
      <c r="J17" s="8">
        <f t="shared" si="4"/>
        <v>0.31211453124999999</v>
      </c>
      <c r="K17" s="8">
        <f t="shared" si="5"/>
        <v>3.6439145312500001</v>
      </c>
      <c r="L17" s="9">
        <f t="shared" si="6"/>
        <v>86.219134642556014</v>
      </c>
      <c r="M17" s="6">
        <v>15</v>
      </c>
    </row>
    <row r="18" spans="1:13" x14ac:dyDescent="0.35">
      <c r="A18" s="1" t="s">
        <v>43</v>
      </c>
      <c r="B18" s="1" t="s">
        <v>44</v>
      </c>
      <c r="C18" s="2">
        <v>2.9700000000000001E-2</v>
      </c>
      <c r="D18" s="3">
        <f t="shared" si="0"/>
        <v>3.6637</v>
      </c>
      <c r="E18" s="4">
        <f t="shared" si="1"/>
        <v>3.2973300000000001</v>
      </c>
      <c r="F18" s="6">
        <v>65.5</v>
      </c>
      <c r="G18" s="6">
        <v>82.2</v>
      </c>
      <c r="H18" s="4">
        <f t="shared" si="2"/>
        <v>73.849999999999994</v>
      </c>
      <c r="I18" s="7">
        <f t="shared" si="3"/>
        <v>2.7178328124999993</v>
      </c>
      <c r="J18" s="8">
        <f t="shared" si="4"/>
        <v>0.27178328124999995</v>
      </c>
      <c r="K18" s="8">
        <f t="shared" si="5"/>
        <v>3.5691132812499999</v>
      </c>
      <c r="L18" s="9">
        <f t="shared" si="6"/>
        <v>84.840638206045739</v>
      </c>
      <c r="M18" s="6">
        <v>16</v>
      </c>
    </row>
    <row r="19" spans="1:13" x14ac:dyDescent="0.35">
      <c r="A19" s="1" t="s">
        <v>45</v>
      </c>
      <c r="B19" s="1" t="s">
        <v>46</v>
      </c>
      <c r="C19" s="2">
        <v>0</v>
      </c>
      <c r="D19" s="3">
        <f t="shared" si="0"/>
        <v>3.6850000000000001</v>
      </c>
      <c r="E19" s="4">
        <f t="shared" si="1"/>
        <v>3.3165</v>
      </c>
      <c r="F19" s="6">
        <v>61.5</v>
      </c>
      <c r="G19" s="6">
        <v>78.599999999999994</v>
      </c>
      <c r="H19" s="4">
        <f t="shared" si="2"/>
        <v>70.05</v>
      </c>
      <c r="I19" s="7">
        <f t="shared" si="3"/>
        <v>2.3181203124999996</v>
      </c>
      <c r="J19" s="8">
        <f t="shared" si="4"/>
        <v>0.23181203124999997</v>
      </c>
      <c r="K19" s="8">
        <f t="shared" si="5"/>
        <v>3.5483120312500001</v>
      </c>
      <c r="L19" s="9">
        <f t="shared" si="6"/>
        <v>84.479038367420657</v>
      </c>
      <c r="M19" s="6">
        <v>17</v>
      </c>
    </row>
    <row r="20" spans="1:13" x14ac:dyDescent="0.35">
      <c r="A20" s="1" t="s">
        <v>47</v>
      </c>
      <c r="B20" s="1" t="s">
        <v>48</v>
      </c>
      <c r="C20" s="2">
        <v>2.5999999999999999E-2</v>
      </c>
      <c r="D20" s="3">
        <f t="shared" si="0"/>
        <v>3.5789999999999997</v>
      </c>
      <c r="E20" s="4">
        <f t="shared" si="1"/>
        <v>3.2210999999999999</v>
      </c>
      <c r="F20" s="6">
        <v>77</v>
      </c>
      <c r="G20" s="6">
        <v>83.2</v>
      </c>
      <c r="H20" s="4">
        <f t="shared" si="2"/>
        <v>80.099999999999994</v>
      </c>
      <c r="I20" s="7">
        <f t="shared" si="3"/>
        <v>3.2574812499999997</v>
      </c>
      <c r="J20" s="8">
        <f t="shared" si="4"/>
        <v>0.325748125</v>
      </c>
      <c r="K20" s="8">
        <f t="shared" si="5"/>
        <v>3.5468481249999999</v>
      </c>
      <c r="L20" s="9">
        <f t="shared" si="6"/>
        <v>84.453907243297436</v>
      </c>
      <c r="M20" s="6">
        <v>18</v>
      </c>
    </row>
    <row r="21" spans="1:13" x14ac:dyDescent="0.35">
      <c r="A21" s="1">
        <v>1900015126</v>
      </c>
      <c r="B21" s="1" t="s">
        <v>49</v>
      </c>
      <c r="C21" s="2">
        <v>4.5999999999999999E-2</v>
      </c>
      <c r="D21" s="3">
        <f t="shared" si="0"/>
        <v>3.6889999999999996</v>
      </c>
      <c r="E21" s="4">
        <f t="shared" si="1"/>
        <v>3.3200999999999996</v>
      </c>
      <c r="F21" s="6">
        <v>63</v>
      </c>
      <c r="G21" s="6">
        <v>76.2</v>
      </c>
      <c r="H21" s="4">
        <f t="shared" si="2"/>
        <v>69.599999999999994</v>
      </c>
      <c r="I21" s="7">
        <f t="shared" si="3"/>
        <v>2.2671999999999994</v>
      </c>
      <c r="J21" s="8">
        <f t="shared" si="4"/>
        <v>0.22671999999999995</v>
      </c>
      <c r="K21" s="8">
        <f t="shared" si="5"/>
        <v>3.5468199999999994</v>
      </c>
      <c r="L21" s="9">
        <f t="shared" si="6"/>
        <v>84.453424814448667</v>
      </c>
      <c r="M21" s="6">
        <v>19</v>
      </c>
    </row>
    <row r="22" spans="1:13" x14ac:dyDescent="0.35">
      <c r="A22" s="1" t="s">
        <v>50</v>
      </c>
      <c r="B22" s="1" t="s">
        <v>51</v>
      </c>
      <c r="C22" s="2">
        <v>3.1E-2</v>
      </c>
      <c r="D22" s="3">
        <f t="shared" si="0"/>
        <v>3.5740000000000003</v>
      </c>
      <c r="E22" s="4">
        <f t="shared" si="1"/>
        <v>3.2166000000000001</v>
      </c>
      <c r="F22" s="6">
        <v>74.5</v>
      </c>
      <c r="G22" s="6">
        <v>84.8</v>
      </c>
      <c r="H22" s="4">
        <f t="shared" si="2"/>
        <v>79.650000000000006</v>
      </c>
      <c r="I22" s="7">
        <f t="shared" si="3"/>
        <v>3.2235203125000003</v>
      </c>
      <c r="J22" s="8">
        <f t="shared" si="4"/>
        <v>0.32235203125000006</v>
      </c>
      <c r="K22" s="8">
        <f t="shared" si="5"/>
        <v>3.53895203125</v>
      </c>
      <c r="L22" s="9">
        <f t="shared" si="6"/>
        <v>84.319048179399317</v>
      </c>
      <c r="M22" s="6">
        <v>20</v>
      </c>
    </row>
    <row r="23" spans="1:13" x14ac:dyDescent="0.35">
      <c r="A23" s="1" t="s">
        <v>52</v>
      </c>
      <c r="B23" s="1" t="s">
        <v>53</v>
      </c>
      <c r="C23" s="2">
        <v>1.7999999999999999E-2</v>
      </c>
      <c r="D23" s="3">
        <f t="shared" si="0"/>
        <v>3.5149999999999997</v>
      </c>
      <c r="E23" s="4">
        <f t="shared" si="1"/>
        <v>3.1635</v>
      </c>
      <c r="F23" s="6">
        <v>68</v>
      </c>
      <c r="G23" s="6">
        <v>83.4</v>
      </c>
      <c r="H23" s="4">
        <f t="shared" si="2"/>
        <v>75.7</v>
      </c>
      <c r="I23" s="7">
        <f t="shared" si="3"/>
        <v>2.8928312500000004</v>
      </c>
      <c r="J23" s="8">
        <f t="shared" si="4"/>
        <v>0.28928312500000003</v>
      </c>
      <c r="K23" s="8">
        <f t="shared" si="5"/>
        <v>3.4527831249999998</v>
      </c>
      <c r="L23" s="9">
        <f t="shared" si="6"/>
        <v>82.916411384021217</v>
      </c>
      <c r="M23" s="6">
        <v>21</v>
      </c>
    </row>
    <row r="24" spans="1:13" x14ac:dyDescent="0.35">
      <c r="A24" s="1" t="s">
        <v>54</v>
      </c>
      <c r="B24" s="1" t="s">
        <v>55</v>
      </c>
      <c r="C24" s="2">
        <v>2.5999999999999999E-2</v>
      </c>
      <c r="D24" s="3">
        <f t="shared" si="0"/>
        <v>3.4079999999999999</v>
      </c>
      <c r="E24" s="4">
        <f t="shared" si="1"/>
        <v>3.0672000000000001</v>
      </c>
      <c r="F24" s="6">
        <v>65.5</v>
      </c>
      <c r="G24" s="6">
        <v>88</v>
      </c>
      <c r="H24" s="4">
        <f t="shared" si="2"/>
        <v>76.75</v>
      </c>
      <c r="I24" s="7">
        <f t="shared" si="3"/>
        <v>2.9864453124999999</v>
      </c>
      <c r="J24" s="8">
        <f t="shared" si="4"/>
        <v>0.29864453125000001</v>
      </c>
      <c r="K24" s="8">
        <f t="shared" si="5"/>
        <v>3.36584453125</v>
      </c>
      <c r="L24" s="9">
        <f t="shared" si="6"/>
        <v>81.609343404869961</v>
      </c>
      <c r="M24" s="6">
        <v>22</v>
      </c>
    </row>
    <row r="25" spans="1:13" x14ac:dyDescent="0.35">
      <c r="A25" s="1" t="s">
        <v>56</v>
      </c>
      <c r="B25" s="1" t="s">
        <v>57</v>
      </c>
      <c r="C25" s="2">
        <v>0.01</v>
      </c>
      <c r="D25" s="3">
        <f t="shared" si="0"/>
        <v>3.3699999999999997</v>
      </c>
      <c r="E25" s="4">
        <f t="shared" si="1"/>
        <v>3.0329999999999999</v>
      </c>
      <c r="F25" s="6">
        <v>61</v>
      </c>
      <c r="G25" s="6">
        <v>69.599999999999994</v>
      </c>
      <c r="H25" s="4">
        <f t="shared" si="2"/>
        <v>65.3</v>
      </c>
      <c r="I25" s="7">
        <f t="shared" si="3"/>
        <v>1.7423312499999999</v>
      </c>
      <c r="J25" s="8">
        <f t="shared" si="4"/>
        <v>0.17423312499999999</v>
      </c>
      <c r="K25" s="8">
        <f t="shared" si="5"/>
        <v>3.2072331250000001</v>
      </c>
      <c r="L25" s="9">
        <f t="shared" si="6"/>
        <v>79.437680091974059</v>
      </c>
      <c r="M25" s="6">
        <v>23</v>
      </c>
    </row>
    <row r="26" spans="1:13" x14ac:dyDescent="0.35">
      <c r="A26" s="1" t="s">
        <v>58</v>
      </c>
      <c r="B26" s="1" t="s">
        <v>59</v>
      </c>
      <c r="C26" s="2">
        <v>4.7E-2</v>
      </c>
      <c r="D26" s="3">
        <f t="shared" si="0"/>
        <v>3.7480000000000002</v>
      </c>
      <c r="E26" s="4">
        <f t="shared" si="1"/>
        <v>3.3732000000000002</v>
      </c>
      <c r="F26" s="6">
        <v>77</v>
      </c>
      <c r="G26" s="6">
        <v>0</v>
      </c>
      <c r="H26" s="4">
        <f t="shared" si="2"/>
        <v>38.5</v>
      </c>
      <c r="I26" s="7">
        <f t="shared" si="3"/>
        <v>-3.0917187500000001</v>
      </c>
      <c r="J26" s="8">
        <f t="shared" si="4"/>
        <v>-0.30917187500000004</v>
      </c>
      <c r="K26" s="8">
        <f t="shared" si="5"/>
        <v>3.0640281250000001</v>
      </c>
      <c r="L26" s="9">
        <f t="shared" si="6"/>
        <v>77.657551611338562</v>
      </c>
      <c r="M26" s="6">
        <v>24</v>
      </c>
    </row>
    <row r="28" spans="1:13" x14ac:dyDescent="0.35">
      <c r="A28" s="17" t="s">
        <v>89</v>
      </c>
    </row>
    <row r="29" spans="1:13" x14ac:dyDescent="0.35">
      <c r="A29" s="10" t="s">
        <v>60</v>
      </c>
      <c r="B29" s="10" t="s">
        <v>61</v>
      </c>
      <c r="C29" s="10" t="s">
        <v>62</v>
      </c>
      <c r="D29" s="11" t="s">
        <v>63</v>
      </c>
      <c r="E29" s="10" t="s">
        <v>64</v>
      </c>
    </row>
    <row r="30" spans="1:13" x14ac:dyDescent="0.35">
      <c r="A30" s="12" t="s">
        <v>65</v>
      </c>
      <c r="B30" s="13" t="s">
        <v>66</v>
      </c>
      <c r="C30" s="12">
        <v>48.5</v>
      </c>
      <c r="D30" s="14">
        <v>78.400000000000006</v>
      </c>
      <c r="E30" s="12">
        <f>(C30+D30)/2</f>
        <v>63.45</v>
      </c>
    </row>
    <row r="31" spans="1:13" x14ac:dyDescent="0.35">
      <c r="A31" s="5" t="s">
        <v>67</v>
      </c>
      <c r="B31" s="15" t="s">
        <v>68</v>
      </c>
      <c r="C31" s="16">
        <v>88.5</v>
      </c>
      <c r="D31" s="16">
        <v>91.6</v>
      </c>
      <c r="E31" s="16">
        <f t="shared" ref="E31:E41" si="7">(C31+D31)/2</f>
        <v>90.05</v>
      </c>
    </row>
    <row r="32" spans="1:13" x14ac:dyDescent="0.35">
      <c r="A32" s="5" t="s">
        <v>69</v>
      </c>
      <c r="B32" s="15" t="s">
        <v>70</v>
      </c>
      <c r="C32" s="16">
        <v>79</v>
      </c>
      <c r="D32" s="16">
        <v>92.4</v>
      </c>
      <c r="E32" s="16">
        <f t="shared" si="7"/>
        <v>85.7</v>
      </c>
    </row>
    <row r="33" spans="1:5" x14ac:dyDescent="0.35">
      <c r="A33" s="5" t="s">
        <v>71</v>
      </c>
      <c r="B33" s="15" t="s">
        <v>72</v>
      </c>
      <c r="C33" s="16">
        <v>87.5</v>
      </c>
      <c r="D33" s="16">
        <v>78</v>
      </c>
      <c r="E33" s="16">
        <f t="shared" si="7"/>
        <v>82.75</v>
      </c>
    </row>
    <row r="34" spans="1:5" x14ac:dyDescent="0.35">
      <c r="A34" s="5" t="s">
        <v>73</v>
      </c>
      <c r="B34" s="15" t="s">
        <v>74</v>
      </c>
      <c r="C34" s="16">
        <v>86.5</v>
      </c>
      <c r="D34" s="16">
        <v>86.2</v>
      </c>
      <c r="E34" s="16">
        <f t="shared" si="7"/>
        <v>86.35</v>
      </c>
    </row>
    <row r="35" spans="1:5" x14ac:dyDescent="0.35">
      <c r="A35" s="5" t="s">
        <v>75</v>
      </c>
      <c r="B35" s="15" t="s">
        <v>76</v>
      </c>
      <c r="C35" s="16">
        <v>64</v>
      </c>
      <c r="D35" s="16">
        <v>65</v>
      </c>
      <c r="E35" s="16">
        <f t="shared" si="7"/>
        <v>64.5</v>
      </c>
    </row>
    <row r="36" spans="1:5" x14ac:dyDescent="0.35">
      <c r="A36" s="5" t="s">
        <v>77</v>
      </c>
      <c r="B36" s="15" t="s">
        <v>78</v>
      </c>
      <c r="C36" s="16">
        <v>65.5</v>
      </c>
      <c r="D36" s="16">
        <v>81.8</v>
      </c>
      <c r="E36" s="16">
        <f t="shared" si="7"/>
        <v>73.650000000000006</v>
      </c>
    </row>
    <row r="37" spans="1:5" x14ac:dyDescent="0.35">
      <c r="A37" s="5" t="s">
        <v>79</v>
      </c>
      <c r="B37" s="15" t="s">
        <v>80</v>
      </c>
      <c r="C37" s="16">
        <v>61.5</v>
      </c>
      <c r="D37" s="16">
        <v>86</v>
      </c>
      <c r="E37" s="16">
        <f t="shared" si="7"/>
        <v>73.75</v>
      </c>
    </row>
    <row r="38" spans="1:5" x14ac:dyDescent="0.35">
      <c r="A38" s="5" t="s">
        <v>81</v>
      </c>
      <c r="B38" s="15" t="s">
        <v>82</v>
      </c>
      <c r="C38" s="16">
        <v>88.5</v>
      </c>
      <c r="D38" s="16">
        <v>90.6</v>
      </c>
      <c r="E38" s="16">
        <f t="shared" si="7"/>
        <v>89.55</v>
      </c>
    </row>
    <row r="39" spans="1:5" x14ac:dyDescent="0.35">
      <c r="A39" s="5" t="s">
        <v>83</v>
      </c>
      <c r="B39" s="15" t="s">
        <v>84</v>
      </c>
      <c r="C39" s="16">
        <v>66.5</v>
      </c>
      <c r="D39" s="16">
        <v>87.6</v>
      </c>
      <c r="E39" s="16">
        <f t="shared" si="7"/>
        <v>77.05</v>
      </c>
    </row>
    <row r="40" spans="1:5" x14ac:dyDescent="0.35">
      <c r="A40" s="5" t="s">
        <v>85</v>
      </c>
      <c r="B40" s="15" t="s">
        <v>86</v>
      </c>
      <c r="C40" s="16">
        <v>81.5</v>
      </c>
      <c r="D40" s="16">
        <v>90.6</v>
      </c>
      <c r="E40" s="16">
        <f t="shared" si="7"/>
        <v>86.05</v>
      </c>
    </row>
    <row r="41" spans="1:5" x14ac:dyDescent="0.35">
      <c r="A41" s="5" t="s">
        <v>87</v>
      </c>
      <c r="B41" s="15" t="s">
        <v>88</v>
      </c>
      <c r="C41" s="16">
        <v>79.5</v>
      </c>
      <c r="D41" s="16">
        <v>90.2</v>
      </c>
      <c r="E41" s="16">
        <f t="shared" si="7"/>
        <v>84.85</v>
      </c>
    </row>
  </sheetData>
  <mergeCells count="13">
    <mergeCell ref="A1:A2"/>
    <mergeCell ref="B1:B2"/>
    <mergeCell ref="C1:C2"/>
    <mergeCell ref="D1:D2"/>
    <mergeCell ref="E1:E2"/>
    <mergeCell ref="L1:L2"/>
    <mergeCell ref="M1:M2"/>
    <mergeCell ref="F1:F2"/>
    <mergeCell ref="G1:G2"/>
    <mergeCell ref="H1:H2"/>
    <mergeCell ref="I1:I2"/>
    <mergeCell ref="J1:J2"/>
    <mergeCell ref="K1:K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Pry2023</cp:lastModifiedBy>
  <dcterms:created xsi:type="dcterms:W3CDTF">2023-09-14T13:23:22Z</dcterms:created>
  <dcterms:modified xsi:type="dcterms:W3CDTF">2023-09-14T13:44:50Z</dcterms:modified>
</cp:coreProperties>
</file>